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4515" yWindow="1185" windowWidth="18195" windowHeight="13740"/>
  </bookViews>
  <sheets>
    <sheet name="Overall Results" sheetId="7" r:id="rId1"/>
    <sheet name="Race 3" sheetId="6" r:id="rId2"/>
    <sheet name="Race 4" sheetId="5" r:id="rId3"/>
    <sheet name="Race 5" sheetId="4" r:id="rId4"/>
    <sheet name="Race 6" sheetId="1" r:id="rId5"/>
  </sheets>
  <definedNames>
    <definedName name="_xlnm.Print_Area" localSheetId="1">'Race 3'!$A$1:$M$25</definedName>
    <definedName name="_xlnm.Print_Area" localSheetId="2">'Race 4'!$A$1:$M$25</definedName>
    <definedName name="_xlnm.Print_Area" localSheetId="3">'Race 5'!$A$1:$M$25</definedName>
    <definedName name="_xlnm.Print_Area" localSheetId="4">'Race 6'!$A$1:$M$25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6" l="1"/>
  <c r="B2" i="6"/>
  <c r="B9" i="6"/>
  <c r="B4" i="6"/>
  <c r="B5" i="5"/>
  <c r="B2" i="5"/>
  <c r="B9" i="5"/>
  <c r="B4" i="5"/>
  <c r="B5" i="4"/>
  <c r="B2" i="4"/>
  <c r="B9" i="4"/>
  <c r="B4" i="4"/>
  <c r="B5" i="1"/>
  <c r="B2" i="1"/>
  <c r="B9" i="1"/>
  <c r="B4" i="1"/>
  <c r="B10" i="1"/>
  <c r="B8" i="1"/>
  <c r="B7" i="1"/>
  <c r="E7" i="1" s="1"/>
  <c r="B6" i="1"/>
  <c r="B3" i="1"/>
  <c r="B10" i="4"/>
  <c r="B8" i="4"/>
  <c r="B7" i="4"/>
  <c r="B6" i="4"/>
  <c r="E6" i="4" s="1"/>
  <c r="F6" i="4" s="1"/>
  <c r="E6" i="7" s="1"/>
  <c r="B3" i="4"/>
  <c r="B10" i="5"/>
  <c r="B8" i="5"/>
  <c r="B7" i="5"/>
  <c r="B6" i="5"/>
  <c r="B3" i="5"/>
  <c r="E3" i="5" s="1"/>
  <c r="B10" i="6"/>
  <c r="B8" i="6"/>
  <c r="B7" i="6"/>
  <c r="B6" i="6"/>
  <c r="B3" i="6"/>
  <c r="E3" i="1"/>
  <c r="E8" i="4"/>
  <c r="E7" i="5"/>
  <c r="C9" i="7"/>
  <c r="C8" i="7"/>
  <c r="C7" i="7"/>
  <c r="D2" i="6"/>
  <c r="E2" i="6" s="1"/>
  <c r="D3" i="6"/>
  <c r="E3" i="6" s="1"/>
  <c r="D4" i="6"/>
  <c r="E4" i="6" s="1"/>
  <c r="D5" i="6"/>
  <c r="E5" i="6" s="1"/>
  <c r="D6" i="6"/>
  <c r="E6" i="6" s="1"/>
  <c r="F6" i="6" s="1"/>
  <c r="C6" i="7" s="1"/>
  <c r="D7" i="6"/>
  <c r="E7" i="6" s="1"/>
  <c r="D8" i="6"/>
  <c r="E8" i="6" s="1"/>
  <c r="D9" i="6"/>
  <c r="E9" i="6" s="1"/>
  <c r="D10" i="6"/>
  <c r="E10" i="6" s="1"/>
  <c r="F10" i="6" s="1"/>
  <c r="C10" i="7" s="1"/>
  <c r="D2" i="5"/>
  <c r="E2" i="5" s="1"/>
  <c r="D3" i="5"/>
  <c r="D4" i="5"/>
  <c r="E4" i="5" s="1"/>
  <c r="D5" i="5"/>
  <c r="E5" i="5" s="1"/>
  <c r="D6" i="5"/>
  <c r="E6" i="5" s="1"/>
  <c r="D7" i="5"/>
  <c r="D8" i="5"/>
  <c r="E8" i="5" s="1"/>
  <c r="D9" i="5"/>
  <c r="E9" i="5" s="1"/>
  <c r="D10" i="5"/>
  <c r="E10" i="5" s="1"/>
  <c r="F10" i="5" s="1"/>
  <c r="D10" i="7" s="1"/>
  <c r="D2" i="4"/>
  <c r="E2" i="4" s="1"/>
  <c r="D3" i="4"/>
  <c r="E3" i="4" s="1"/>
  <c r="D4" i="4"/>
  <c r="E4" i="4" s="1"/>
  <c r="D5" i="4"/>
  <c r="E5" i="4" s="1"/>
  <c r="D6" i="4"/>
  <c r="D7" i="4"/>
  <c r="E7" i="4" s="1"/>
  <c r="D8" i="4"/>
  <c r="D9" i="4"/>
  <c r="E9" i="4" s="1"/>
  <c r="D10" i="4"/>
  <c r="E10" i="4" s="1"/>
  <c r="F10" i="4" s="1"/>
  <c r="E10" i="7" s="1"/>
  <c r="D10" i="1"/>
  <c r="E10" i="1" s="1"/>
  <c r="F10" i="1" s="1"/>
  <c r="F10" i="7" s="1"/>
  <c r="D9" i="1"/>
  <c r="E9" i="1" s="1"/>
  <c r="D8" i="1"/>
  <c r="E8" i="1" s="1"/>
  <c r="F8" i="1" s="1"/>
  <c r="F8" i="7" s="1"/>
  <c r="D7" i="1"/>
  <c r="D6" i="1"/>
  <c r="E6" i="1" s="1"/>
  <c r="F6" i="1" s="1"/>
  <c r="F6" i="7" s="1"/>
  <c r="D5" i="1"/>
  <c r="E5" i="1" s="1"/>
  <c r="D4" i="1"/>
  <c r="E4" i="1" s="1"/>
  <c r="D3" i="1"/>
  <c r="D2" i="1"/>
  <c r="E2" i="1" s="1"/>
  <c r="F8" i="5" l="1"/>
  <c r="D8" i="7" s="1"/>
  <c r="F6" i="5"/>
  <c r="D6" i="7" s="1"/>
  <c r="F3" i="6"/>
  <c r="C3" i="7" s="1"/>
  <c r="F8" i="4"/>
  <c r="E8" i="7" s="1"/>
  <c r="M10" i="7"/>
  <c r="L10" i="7"/>
  <c r="N10" i="7" s="1"/>
  <c r="M6" i="7"/>
  <c r="L6" i="7"/>
  <c r="N6" i="7" s="1"/>
  <c r="F3" i="5"/>
  <c r="D3" i="7" s="1"/>
  <c r="F7" i="1"/>
  <c r="F7" i="7" s="1"/>
  <c r="M8" i="7"/>
  <c r="F5" i="1"/>
  <c r="F5" i="7" s="1"/>
  <c r="F9" i="1"/>
  <c r="F9" i="7" s="1"/>
  <c r="F4" i="4"/>
  <c r="E4" i="7" s="1"/>
  <c r="F2" i="4"/>
  <c r="E2" i="7" s="1"/>
  <c r="F9" i="5"/>
  <c r="D9" i="7" s="1"/>
  <c r="M9" i="7" s="1"/>
  <c r="F5" i="5"/>
  <c r="D5" i="7" s="1"/>
  <c r="F4" i="6"/>
  <c r="C4" i="7" s="1"/>
  <c r="F2" i="6"/>
  <c r="C2" i="7" s="1"/>
  <c r="F2" i="1"/>
  <c r="F2" i="7" s="1"/>
  <c r="F4" i="1"/>
  <c r="F4" i="7" s="1"/>
  <c r="F9" i="4"/>
  <c r="E9" i="7" s="1"/>
  <c r="F7" i="4"/>
  <c r="E7" i="7" s="1"/>
  <c r="F5" i="4"/>
  <c r="E5" i="7" s="1"/>
  <c r="F3" i="4"/>
  <c r="E3" i="7" s="1"/>
  <c r="F4" i="5"/>
  <c r="D4" i="7" s="1"/>
  <c r="F2" i="5"/>
  <c r="D2" i="7" s="1"/>
  <c r="F5" i="6"/>
  <c r="C5" i="7" s="1"/>
  <c r="L9" i="7"/>
  <c r="F7" i="5"/>
  <c r="D7" i="7" s="1"/>
  <c r="L7" i="7" s="1"/>
  <c r="N7" i="7" s="1"/>
  <c r="F3" i="1"/>
  <c r="F3" i="7" s="1"/>
  <c r="M7" i="7"/>
  <c r="N9" i="7" l="1"/>
  <c r="M2" i="7"/>
  <c r="L2" i="7"/>
  <c r="L5" i="7"/>
  <c r="N5" i="7" s="1"/>
  <c r="M5" i="7"/>
  <c r="M4" i="7"/>
  <c r="L4" i="7"/>
  <c r="L3" i="7"/>
  <c r="N3" i="7" s="1"/>
  <c r="M3" i="7"/>
  <c r="L8" i="7"/>
  <c r="N8" i="7" s="1"/>
  <c r="N4" i="7" l="1"/>
  <c r="N2" i="7"/>
  <c r="O9" i="7" s="1"/>
  <c r="O8" i="7"/>
  <c r="O5" i="7"/>
  <c r="O4" i="7" l="1"/>
  <c r="O2" i="7"/>
  <c r="O7" i="7"/>
  <c r="O3" i="7"/>
</calcChain>
</file>

<file path=xl/sharedStrings.xml><?xml version="1.0" encoding="utf-8"?>
<sst xmlns="http://schemas.openxmlformats.org/spreadsheetml/2006/main" count="111" uniqueCount="45">
  <si>
    <t>Finish</t>
  </si>
  <si>
    <t>Carolyn Krijnse Locker</t>
  </si>
  <si>
    <t>Duncan McPhee</t>
  </si>
  <si>
    <t>Colin Ford</t>
  </si>
  <si>
    <t>John Hall Hall</t>
  </si>
  <si>
    <t>Vilmos Thomazy</t>
  </si>
  <si>
    <t>Philip Young</t>
  </si>
  <si>
    <t>David Brewster</t>
  </si>
  <si>
    <t>John Coggin</t>
  </si>
  <si>
    <t>Rank</t>
  </si>
  <si>
    <t>Start</t>
  </si>
  <si>
    <t>Elapsed</t>
  </si>
  <si>
    <t>Corrected</t>
  </si>
  <si>
    <t>Nett</t>
  </si>
  <si>
    <t>Dis</t>
  </si>
  <si>
    <t>Tot</t>
  </si>
  <si>
    <t>Crew</t>
  </si>
  <si>
    <t>TCF</t>
  </si>
  <si>
    <t>Sun Odyssey 45 (2007)</t>
  </si>
  <si>
    <t>Full Batten</t>
  </si>
  <si>
    <t>Patty</t>
  </si>
  <si>
    <t>Boomerang</t>
  </si>
  <si>
    <t>Cyclades 50.5 (2007)</t>
  </si>
  <si>
    <t>Josefina</t>
  </si>
  <si>
    <t>Oceanis  411 (3 cabins) (2003)</t>
  </si>
  <si>
    <t>Julieta</t>
  </si>
  <si>
    <t>Bavaria 46C (2008)</t>
  </si>
  <si>
    <t>Furling</t>
  </si>
  <si>
    <t>Nial</t>
  </si>
  <si>
    <t>Cruising Charter</t>
  </si>
  <si>
    <t>Bavaria 46C (2006)</t>
  </si>
  <si>
    <t xml:space="preserve">Alya </t>
  </si>
  <si>
    <t>Bavaria 50 (2006)</t>
  </si>
  <si>
    <t>Yed</t>
  </si>
  <si>
    <t>Valeria</t>
  </si>
  <si>
    <t>Bavaria 50 (2005)</t>
  </si>
  <si>
    <t>Draco</t>
  </si>
  <si>
    <t>Bavaria 43 (2009)</t>
  </si>
  <si>
    <t>Rhea</t>
  </si>
  <si>
    <t>Martin Suter</t>
  </si>
  <si>
    <t>Boat</t>
  </si>
  <si>
    <t>Main Sail</t>
  </si>
  <si>
    <t>Boat name</t>
  </si>
  <si>
    <t>Charter Company</t>
  </si>
  <si>
    <t>Duncan MacPhee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</si>
</sst>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:ss;@"/>
    <numFmt numFmtId="165" formatCode="0.000"/>
  </numFmts>
  <fonts count="10" x14ac:knownFonts="1"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8"/>
      <name val="Verdana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2"/>
      <name val="Calibri"/>
      <family val="2"/>
      <scheme val="minor"/>
    </font>
    <font>
      <sz val="12"/>
      <name val="Comic Sans MS"/>
      <family val="4"/>
    </font>
  </fonts>
  <fills count="11">
    <fill>
      <patternFill patternType="none"/>
    </fill>
    <fill>
      <patternFill patternType="gray125"/>
    </fill>
    <fill>
      <patternFill patternType="solid">
        <fgColor rgb="FFC6D9F0"/>
        <bgColor rgb="FF000000"/>
      </patternFill>
    </fill>
    <fill>
      <patternFill patternType="solid">
        <fgColor rgb="FFFBD4B4"/>
        <bgColor rgb="FF000000"/>
      </patternFill>
    </fill>
    <fill>
      <patternFill patternType="solid">
        <fgColor rgb="FFD7E3BC"/>
        <bgColor rgb="FF000000"/>
      </patternFill>
    </fill>
    <fill>
      <patternFill patternType="solid">
        <fgColor rgb="FFD7E3BC"/>
        <bgColor rgb="FF000000"/>
      </patternFill>
    </fill>
    <fill>
      <patternFill patternType="solid">
        <fgColor rgb="FFFBD4B4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8DB3E2"/>
        <bgColor rgb="FF000000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4" fillId="0" borderId="0"/>
  </cellStyleXfs>
  <cellXfs count="48">
    <xf numFmtId="0" fontId="0" fillId="0" borderId="0" xfId="0"/>
    <xf numFmtId="0" fontId="1" fillId="0" borderId="0" xfId="0" applyFon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 wrapText="1"/>
    </xf>
    <xf numFmtId="0" fontId="0" fillId="6" borderId="5" xfId="0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 wrapText="1"/>
    </xf>
    <xf numFmtId="0" fontId="0" fillId="6" borderId="8" xfId="0" applyFill="1" applyBorder="1" applyAlignment="1">
      <alignment horizontal="center"/>
    </xf>
    <xf numFmtId="0" fontId="2" fillId="4" borderId="12" xfId="0" applyFont="1" applyFill="1" applyBorder="1" applyAlignment="1">
      <alignment horizontal="right" vertical="center"/>
    </xf>
    <xf numFmtId="164" fontId="0" fillId="3" borderId="13" xfId="0" applyNumberForma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right"/>
    </xf>
    <xf numFmtId="0" fontId="4" fillId="4" borderId="3" xfId="0" applyFont="1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5" fillId="4" borderId="3" xfId="0" applyFont="1" applyFill="1" applyBorder="1" applyAlignment="1">
      <alignment horizontal="right"/>
    </xf>
    <xf numFmtId="0" fontId="5" fillId="4" borderId="6" xfId="0" applyFont="1" applyFill="1" applyBorder="1" applyAlignment="1">
      <alignment horizontal="right"/>
    </xf>
    <xf numFmtId="164" fontId="0" fillId="6" borderId="7" xfId="0" applyNumberFormat="1" applyFill="1" applyBorder="1" applyAlignment="1">
      <alignment horizontal="center"/>
    </xf>
    <xf numFmtId="165" fontId="0" fillId="5" borderId="7" xfId="0" applyNumberFormat="1" applyFill="1" applyBorder="1" applyAlignment="1">
      <alignment horizontal="center"/>
    </xf>
    <xf numFmtId="0" fontId="4" fillId="5" borderId="6" xfId="0" applyFont="1" applyFill="1" applyBorder="1" applyAlignment="1">
      <alignment horizontal="right"/>
    </xf>
    <xf numFmtId="164" fontId="0" fillId="6" borderId="4" xfId="0" applyNumberFormat="1" applyFill="1" applyBorder="1" applyAlignment="1">
      <alignment horizontal="center"/>
    </xf>
    <xf numFmtId="165" fontId="0" fillId="5" borderId="4" xfId="0" applyNumberFormat="1" applyFill="1" applyBorder="1" applyAlignment="1">
      <alignment horizontal="center"/>
    </xf>
    <xf numFmtId="0" fontId="4" fillId="5" borderId="3" xfId="0" applyFont="1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165" fontId="0" fillId="5" borderId="11" xfId="0" applyNumberFormat="1" applyFill="1" applyBorder="1" applyAlignment="1">
      <alignment horizontal="center"/>
    </xf>
    <xf numFmtId="0" fontId="4" fillId="5" borderId="10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/>
    </xf>
    <xf numFmtId="164" fontId="0" fillId="6" borderId="13" xfId="0" applyNumberForma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right" vertical="center"/>
    </xf>
    <xf numFmtId="0" fontId="8" fillId="0" borderId="0" xfId="3"/>
    <xf numFmtId="0" fontId="8" fillId="0" borderId="0" xfId="3" applyAlignment="1">
      <alignment horizontal="center"/>
    </xf>
    <xf numFmtId="0" fontId="9" fillId="7" borderId="0" xfId="3" applyFont="1" applyFill="1"/>
    <xf numFmtId="0" fontId="9" fillId="8" borderId="0" xfId="3" applyFont="1" applyFill="1" applyAlignment="1">
      <alignment horizontal="center"/>
    </xf>
    <xf numFmtId="0" fontId="9" fillId="7" borderId="0" xfId="3" applyFont="1" applyFill="1" applyAlignment="1">
      <alignment horizontal="center"/>
    </xf>
    <xf numFmtId="0" fontId="4" fillId="9" borderId="0" xfId="4" applyFill="1" applyAlignment="1">
      <alignment horizontal="center"/>
    </xf>
    <xf numFmtId="0" fontId="4" fillId="9" borderId="0" xfId="4" applyFont="1" applyFill="1" applyAlignment="1">
      <alignment horizontal="center"/>
    </xf>
    <xf numFmtId="0" fontId="9" fillId="10" borderId="0" xfId="3" applyFont="1" applyFill="1" applyBorder="1" applyAlignment="1">
      <alignment horizontal="center"/>
    </xf>
    <xf numFmtId="0" fontId="9" fillId="5" borderId="0" xfId="3" applyFont="1" applyFill="1" applyAlignment="1">
      <alignment vertical="center"/>
    </xf>
    <xf numFmtId="0" fontId="8" fillId="5" borderId="0" xfId="3" applyFill="1" applyAlignment="1">
      <alignment horizontal="center" vertical="center"/>
    </xf>
    <xf numFmtId="0" fontId="9" fillId="5" borderId="0" xfId="3" applyFont="1" applyFill="1" applyAlignment="1">
      <alignment horizontal="center" vertical="center"/>
    </xf>
    <xf numFmtId="0" fontId="8" fillId="0" borderId="0" xfId="3" applyAlignment="1">
      <alignment vertical="center"/>
    </xf>
    <xf numFmtId="2" fontId="4" fillId="9" borderId="0" xfId="4" applyNumberFormat="1" applyFill="1" applyAlignment="1">
      <alignment horizontal="center"/>
    </xf>
  </cellXfs>
  <cellStyles count="5">
    <cellStyle name="Followed Hyperlink" xfId="2" builtinId="9" hidden="1"/>
    <cellStyle name="Hyperlink" xfId="1" builtinId="8" hidden="1"/>
    <cellStyle name="Normal" xfId="0" builtinId="0"/>
    <cellStyle name="Normal 2" xfId="3"/>
    <cellStyle name="Normal 3" xfId="4"/>
  </cellStyles>
  <dxfs count="0"/>
  <tableStyles count="0" defaultTableStyle="TableStyleMedium9" defaultPivotStyle="PivotStyleMedium4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zoomScale="130" zoomScaleNormal="130" workbookViewId="0">
      <selection activeCell="O7" sqref="O7"/>
    </sheetView>
  </sheetViews>
  <sheetFormatPr defaultColWidth="12.5703125" defaultRowHeight="15.75" x14ac:dyDescent="0.25"/>
  <cols>
    <col min="1" max="6" width="2.7109375" style="35" bestFit="1" customWidth="1"/>
    <col min="7" max="9" width="2.7109375" style="35" hidden="1" customWidth="1"/>
    <col min="10" max="10" width="4.140625" style="35" hidden="1" customWidth="1"/>
    <col min="11" max="11" width="25.5703125" style="36" customWidth="1"/>
    <col min="12" max="12" width="5" style="36" bestFit="1" customWidth="1"/>
    <col min="13" max="13" width="4.7109375" style="36" bestFit="1" customWidth="1"/>
    <col min="14" max="14" width="6.28515625" style="36" bestFit="1" customWidth="1"/>
    <col min="15" max="15" width="6.42578125" style="36" bestFit="1" customWidth="1"/>
    <col min="16" max="16" width="6" style="36" bestFit="1" customWidth="1"/>
    <col min="17" max="17" width="27.42578125" style="35" bestFit="1" customWidth="1"/>
    <col min="18" max="18" width="11.28515625" style="35" bestFit="1" customWidth="1"/>
    <col min="19" max="19" width="11.85546875" style="36" bestFit="1" customWidth="1"/>
    <col min="20" max="20" width="6.5703125" style="35" bestFit="1" customWidth="1"/>
    <col min="21" max="21" width="19.140625" style="35" bestFit="1" customWidth="1"/>
    <col min="22" max="16384" width="12.5703125" style="35"/>
  </cols>
  <sheetData>
    <row r="1" spans="1:21" s="46" customFormat="1" ht="19.5" x14ac:dyDescent="0.25">
      <c r="A1" s="43">
        <v>1</v>
      </c>
      <c r="B1" s="43">
        <v>2</v>
      </c>
      <c r="C1" s="43">
        <v>3</v>
      </c>
      <c r="D1" s="43">
        <v>4</v>
      </c>
      <c r="E1" s="43">
        <v>5</v>
      </c>
      <c r="F1" s="43">
        <v>6</v>
      </c>
      <c r="G1" s="43">
        <v>7</v>
      </c>
      <c r="H1" s="43">
        <v>8</v>
      </c>
      <c r="I1" s="43">
        <v>9</v>
      </c>
      <c r="J1" s="43">
        <v>10</v>
      </c>
      <c r="K1" s="44"/>
      <c r="L1" s="45" t="s">
        <v>15</v>
      </c>
      <c r="M1" s="45" t="s">
        <v>14</v>
      </c>
      <c r="N1" s="45" t="s">
        <v>13</v>
      </c>
      <c r="O1" s="45" t="s">
        <v>9</v>
      </c>
      <c r="P1" s="45" t="s">
        <v>17</v>
      </c>
      <c r="Q1" s="45" t="s">
        <v>40</v>
      </c>
      <c r="R1" s="45" t="s">
        <v>41</v>
      </c>
      <c r="S1" s="45" t="s">
        <v>42</v>
      </c>
      <c r="T1" s="45" t="s">
        <v>16</v>
      </c>
      <c r="U1" s="45" t="s">
        <v>43</v>
      </c>
    </row>
    <row r="2" spans="1:21" ht="19.5" x14ac:dyDescent="0.4">
      <c r="A2" s="37"/>
      <c r="B2" s="37"/>
      <c r="C2" s="37">
        <f>'Race 3'!F2</f>
        <v>1</v>
      </c>
      <c r="D2" s="37">
        <f>'Race 4'!F2</f>
        <v>4</v>
      </c>
      <c r="E2" s="37">
        <f>'Race 5'!F2</f>
        <v>1</v>
      </c>
      <c r="F2" s="37">
        <f>'Race 6'!F2</f>
        <v>1</v>
      </c>
      <c r="G2" s="37"/>
      <c r="H2" s="37"/>
      <c r="I2" s="37"/>
      <c r="J2" s="37"/>
      <c r="K2" s="42" t="s">
        <v>1</v>
      </c>
      <c r="L2" s="38">
        <f t="shared" ref="L2:L10" si="0">SUM(A2:J2)</f>
        <v>7</v>
      </c>
      <c r="M2" s="38">
        <f t="shared" ref="M2:M10" si="1">MAX(A2:J2)</f>
        <v>4</v>
      </c>
      <c r="N2" s="38">
        <f t="shared" ref="N2:N10" si="2">L2-M2</f>
        <v>3</v>
      </c>
      <c r="O2" s="39">
        <f>RANK(N2,N$2:N$10,1)</f>
        <v>1</v>
      </c>
      <c r="P2" s="47">
        <v>1.06</v>
      </c>
      <c r="Q2" s="40" t="s">
        <v>18</v>
      </c>
      <c r="R2" s="41" t="s">
        <v>19</v>
      </c>
      <c r="S2" s="41" t="s">
        <v>20</v>
      </c>
      <c r="T2" s="41">
        <v>4</v>
      </c>
      <c r="U2" s="40" t="s">
        <v>21</v>
      </c>
    </row>
    <row r="3" spans="1:21" ht="19.5" x14ac:dyDescent="0.4">
      <c r="A3" s="37"/>
      <c r="B3" s="37"/>
      <c r="C3" s="37">
        <f>'Race 3'!F3</f>
        <v>5</v>
      </c>
      <c r="D3" s="37">
        <f>'Race 4'!F3</f>
        <v>6</v>
      </c>
      <c r="E3" s="37">
        <f>'Race 5'!F3</f>
        <v>8</v>
      </c>
      <c r="F3" s="37">
        <f>'Race 6'!F3</f>
        <v>4</v>
      </c>
      <c r="G3" s="37"/>
      <c r="H3" s="37"/>
      <c r="I3" s="37"/>
      <c r="J3" s="37"/>
      <c r="K3" s="42" t="s">
        <v>2</v>
      </c>
      <c r="L3" s="38">
        <f t="shared" si="0"/>
        <v>23</v>
      </c>
      <c r="M3" s="38">
        <f t="shared" si="1"/>
        <v>8</v>
      </c>
      <c r="N3" s="38">
        <f t="shared" si="2"/>
        <v>15</v>
      </c>
      <c r="O3" s="39">
        <f t="shared" ref="O3:O10" si="3">RANK(N3,N$2:N$10,1)</f>
        <v>6</v>
      </c>
      <c r="P3" s="47">
        <v>1.1100000000000001</v>
      </c>
      <c r="Q3" s="41" t="s">
        <v>22</v>
      </c>
      <c r="R3" s="41" t="s">
        <v>19</v>
      </c>
      <c r="S3" s="41" t="s">
        <v>23</v>
      </c>
      <c r="T3" s="41">
        <v>5</v>
      </c>
      <c r="U3" s="40" t="s">
        <v>21</v>
      </c>
    </row>
    <row r="4" spans="1:21" ht="19.5" x14ac:dyDescent="0.4">
      <c r="A4" s="37"/>
      <c r="B4" s="37"/>
      <c r="C4" s="37">
        <f>'Race 3'!F4</f>
        <v>3</v>
      </c>
      <c r="D4" s="37">
        <f>'Race 4'!F4</f>
        <v>2</v>
      </c>
      <c r="E4" s="37">
        <f>'Race 5'!F4</f>
        <v>3</v>
      </c>
      <c r="F4" s="37">
        <f>'Race 6'!F4</f>
        <v>3</v>
      </c>
      <c r="G4" s="37"/>
      <c r="H4" s="37"/>
      <c r="I4" s="37"/>
      <c r="J4" s="37"/>
      <c r="K4" s="42" t="s">
        <v>3</v>
      </c>
      <c r="L4" s="38">
        <f t="shared" si="0"/>
        <v>11</v>
      </c>
      <c r="M4" s="38">
        <f t="shared" si="1"/>
        <v>3</v>
      </c>
      <c r="N4" s="38">
        <f t="shared" si="2"/>
        <v>8</v>
      </c>
      <c r="O4" s="39">
        <f t="shared" si="3"/>
        <v>4</v>
      </c>
      <c r="P4" s="47">
        <v>1.02</v>
      </c>
      <c r="Q4" s="41" t="s">
        <v>24</v>
      </c>
      <c r="R4" s="41" t="s">
        <v>19</v>
      </c>
      <c r="S4" s="41" t="s">
        <v>25</v>
      </c>
      <c r="T4" s="41">
        <v>6</v>
      </c>
      <c r="U4" s="40" t="s">
        <v>21</v>
      </c>
    </row>
    <row r="5" spans="1:21" ht="19.5" x14ac:dyDescent="0.4">
      <c r="A5" s="37"/>
      <c r="B5" s="37"/>
      <c r="C5" s="37">
        <f>'Race 3'!F5</f>
        <v>4</v>
      </c>
      <c r="D5" s="37">
        <f>'Race 4'!F5</f>
        <v>5</v>
      </c>
      <c r="E5" s="37">
        <f>'Race 5'!F5</f>
        <v>5</v>
      </c>
      <c r="F5" s="37">
        <f>'Race 6'!F5</f>
        <v>6</v>
      </c>
      <c r="G5" s="37"/>
      <c r="H5" s="37"/>
      <c r="I5" s="37"/>
      <c r="J5" s="37"/>
      <c r="K5" s="42" t="s">
        <v>4</v>
      </c>
      <c r="L5" s="38">
        <f t="shared" si="0"/>
        <v>20</v>
      </c>
      <c r="M5" s="38">
        <f t="shared" si="1"/>
        <v>6</v>
      </c>
      <c r="N5" s="38">
        <f t="shared" si="2"/>
        <v>14</v>
      </c>
      <c r="O5" s="39">
        <f t="shared" si="3"/>
        <v>5</v>
      </c>
      <c r="P5" s="47">
        <v>1.05</v>
      </c>
      <c r="Q5" s="40" t="s">
        <v>26</v>
      </c>
      <c r="R5" s="41" t="s">
        <v>27</v>
      </c>
      <c r="S5" s="41" t="s">
        <v>28</v>
      </c>
      <c r="T5" s="41">
        <v>7</v>
      </c>
      <c r="U5" s="40" t="s">
        <v>29</v>
      </c>
    </row>
    <row r="6" spans="1:21" ht="19.5" x14ac:dyDescent="0.4">
      <c r="A6" s="37"/>
      <c r="B6" s="37"/>
      <c r="C6" s="37">
        <f>'Race 3'!F6</f>
        <v>6</v>
      </c>
      <c r="D6" s="37">
        <f>'Race 4'!F6</f>
        <v>7</v>
      </c>
      <c r="E6" s="37">
        <f>'Race 5'!F6</f>
        <v>7</v>
      </c>
      <c r="F6" s="37">
        <f>'Race 6'!F6</f>
        <v>9</v>
      </c>
      <c r="G6" s="37"/>
      <c r="H6" s="37"/>
      <c r="I6" s="37"/>
      <c r="J6" s="37"/>
      <c r="K6" s="42" t="s">
        <v>39</v>
      </c>
      <c r="L6" s="38">
        <f t="shared" si="0"/>
        <v>29</v>
      </c>
      <c r="M6" s="38">
        <f t="shared" si="1"/>
        <v>9</v>
      </c>
      <c r="N6" s="38">
        <f t="shared" si="2"/>
        <v>20</v>
      </c>
      <c r="O6" s="39">
        <v>8</v>
      </c>
      <c r="P6" s="47">
        <v>1.05</v>
      </c>
      <c r="Q6" s="40" t="s">
        <v>30</v>
      </c>
      <c r="R6" s="41" t="s">
        <v>27</v>
      </c>
      <c r="S6" s="41" t="s">
        <v>31</v>
      </c>
      <c r="T6" s="41">
        <v>5</v>
      </c>
      <c r="U6" s="40" t="s">
        <v>29</v>
      </c>
    </row>
    <row r="7" spans="1:21" ht="19.5" x14ac:dyDescent="0.4">
      <c r="A7" s="37"/>
      <c r="B7" s="37"/>
      <c r="C7" s="37">
        <f>'Race 3'!F7</f>
        <v>6</v>
      </c>
      <c r="D7" s="37">
        <f>'Race 4'!F7</f>
        <v>9</v>
      </c>
      <c r="E7" s="37">
        <f>'Race 5'!F7</f>
        <v>9</v>
      </c>
      <c r="F7" s="37">
        <f>'Race 6'!F7</f>
        <v>7</v>
      </c>
      <c r="G7" s="37"/>
      <c r="H7" s="37"/>
      <c r="I7" s="37"/>
      <c r="J7" s="37"/>
      <c r="K7" s="42" t="s">
        <v>8</v>
      </c>
      <c r="L7" s="38">
        <f t="shared" si="0"/>
        <v>31</v>
      </c>
      <c r="M7" s="38">
        <f t="shared" si="1"/>
        <v>9</v>
      </c>
      <c r="N7" s="38">
        <f t="shared" si="2"/>
        <v>22</v>
      </c>
      <c r="O7" s="39">
        <f t="shared" si="3"/>
        <v>9</v>
      </c>
      <c r="P7" s="47">
        <v>1.07</v>
      </c>
      <c r="Q7" s="41" t="s">
        <v>32</v>
      </c>
      <c r="R7" s="41" t="s">
        <v>27</v>
      </c>
      <c r="S7" s="41" t="s">
        <v>33</v>
      </c>
      <c r="T7" s="41">
        <v>6</v>
      </c>
      <c r="U7" s="40" t="s">
        <v>29</v>
      </c>
    </row>
    <row r="8" spans="1:21" ht="19.5" x14ac:dyDescent="0.4">
      <c r="A8" s="37"/>
      <c r="B8" s="37"/>
      <c r="C8" s="37">
        <f>'Race 3'!F8</f>
        <v>6</v>
      </c>
      <c r="D8" s="37">
        <f>'Race 4'!F8</f>
        <v>8</v>
      </c>
      <c r="E8" s="37">
        <f>'Race 5'!F8</f>
        <v>6</v>
      </c>
      <c r="F8" s="37">
        <f>'Race 6'!F8</f>
        <v>8</v>
      </c>
      <c r="G8" s="37"/>
      <c r="H8" s="37"/>
      <c r="I8" s="37"/>
      <c r="J8" s="37"/>
      <c r="K8" s="42" t="s">
        <v>5</v>
      </c>
      <c r="L8" s="38">
        <f t="shared" si="0"/>
        <v>28</v>
      </c>
      <c r="M8" s="38">
        <f t="shared" si="1"/>
        <v>8</v>
      </c>
      <c r="N8" s="38">
        <f t="shared" si="2"/>
        <v>20</v>
      </c>
      <c r="O8" s="39">
        <f t="shared" si="3"/>
        <v>7</v>
      </c>
      <c r="P8" s="47">
        <v>1.1100000000000001</v>
      </c>
      <c r="Q8" s="41" t="s">
        <v>22</v>
      </c>
      <c r="R8" s="41" t="s">
        <v>19</v>
      </c>
      <c r="S8" s="41" t="s">
        <v>34</v>
      </c>
      <c r="T8" s="41">
        <v>6</v>
      </c>
      <c r="U8" s="41" t="s">
        <v>21</v>
      </c>
    </row>
    <row r="9" spans="1:21" ht="19.5" x14ac:dyDescent="0.4">
      <c r="A9" s="37"/>
      <c r="B9" s="37"/>
      <c r="C9" s="37">
        <f>'Race 3'!F9</f>
        <v>6</v>
      </c>
      <c r="D9" s="37">
        <f>'Race 4'!F9</f>
        <v>1</v>
      </c>
      <c r="E9" s="37">
        <f>'Race 5'!F9</f>
        <v>4</v>
      </c>
      <c r="F9" s="37">
        <f>'Race 6'!F9</f>
        <v>2</v>
      </c>
      <c r="G9" s="37"/>
      <c r="H9" s="37"/>
      <c r="I9" s="37"/>
      <c r="J9" s="37"/>
      <c r="K9" s="42" t="s">
        <v>6</v>
      </c>
      <c r="L9" s="38">
        <f t="shared" si="0"/>
        <v>13</v>
      </c>
      <c r="M9" s="38">
        <f t="shared" si="1"/>
        <v>6</v>
      </c>
      <c r="N9" s="38">
        <f t="shared" si="2"/>
        <v>7</v>
      </c>
      <c r="O9" s="39">
        <f t="shared" si="3"/>
        <v>2</v>
      </c>
      <c r="P9" s="47">
        <v>1.07</v>
      </c>
      <c r="Q9" s="41" t="s">
        <v>35</v>
      </c>
      <c r="R9" s="41" t="s">
        <v>27</v>
      </c>
      <c r="S9" s="41" t="s">
        <v>36</v>
      </c>
      <c r="T9" s="41">
        <v>8</v>
      </c>
      <c r="U9" s="41" t="s">
        <v>29</v>
      </c>
    </row>
    <row r="10" spans="1:21" ht="19.5" x14ac:dyDescent="0.4">
      <c r="A10" s="37"/>
      <c r="B10" s="37"/>
      <c r="C10" s="37">
        <f>'Race 3'!F10</f>
        <v>2</v>
      </c>
      <c r="D10" s="37">
        <f>'Race 4'!F10</f>
        <v>3</v>
      </c>
      <c r="E10" s="37">
        <f>'Race 5'!F10</f>
        <v>2</v>
      </c>
      <c r="F10" s="37">
        <f>'Race 6'!F10</f>
        <v>5</v>
      </c>
      <c r="G10" s="37"/>
      <c r="H10" s="37"/>
      <c r="I10" s="37"/>
      <c r="J10" s="37"/>
      <c r="K10" s="42" t="s">
        <v>7</v>
      </c>
      <c r="L10" s="38">
        <f t="shared" si="0"/>
        <v>12</v>
      </c>
      <c r="M10" s="38">
        <f t="shared" si="1"/>
        <v>5</v>
      </c>
      <c r="N10" s="38">
        <f t="shared" si="2"/>
        <v>7</v>
      </c>
      <c r="O10" s="39">
        <v>3</v>
      </c>
      <c r="P10" s="47">
        <v>1.01</v>
      </c>
      <c r="Q10" s="41" t="s">
        <v>37</v>
      </c>
      <c r="R10" s="41" t="s">
        <v>27</v>
      </c>
      <c r="S10" s="41" t="s">
        <v>38</v>
      </c>
      <c r="T10" s="41">
        <v>6</v>
      </c>
      <c r="U10" s="41" t="s">
        <v>29</v>
      </c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="150" workbookViewId="0">
      <selection activeCell="M15" sqref="M15"/>
    </sheetView>
  </sheetViews>
  <sheetFormatPr defaultColWidth="8.85546875" defaultRowHeight="15" x14ac:dyDescent="0.25"/>
  <cols>
    <col min="1" max="1" width="20" style="3" bestFit="1" customWidth="1"/>
    <col min="2" max="4" width="8.28515625" style="3" bestFit="1" customWidth="1"/>
    <col min="5" max="5" width="9.7109375" style="3" bestFit="1" customWidth="1"/>
    <col min="6" max="6" width="5.28515625" style="2" bestFit="1" customWidth="1"/>
    <col min="7" max="7" width="2.140625" style="3" customWidth="1"/>
    <col min="8" max="8" width="6.85546875" style="3" customWidth="1"/>
    <col min="9" max="9" width="4.85546875" style="3" customWidth="1"/>
    <col min="10" max="10" width="3.85546875" style="3" customWidth="1"/>
    <col min="11" max="12" width="4.42578125" style="3" customWidth="1"/>
    <col min="13" max="13" width="5.140625" style="3" customWidth="1"/>
  </cols>
  <sheetData>
    <row r="1" spans="1:13" s="1" customFormat="1" ht="16.5" thickTop="1" thickBot="1" x14ac:dyDescent="0.3">
      <c r="A1" s="34" t="s">
        <v>10</v>
      </c>
      <c r="B1" s="33">
        <v>0.56944444444444398</v>
      </c>
      <c r="C1" s="32" t="s">
        <v>0</v>
      </c>
      <c r="D1" s="31" t="s">
        <v>11</v>
      </c>
      <c r="E1" s="31" t="s">
        <v>12</v>
      </c>
      <c r="F1" s="16" t="s">
        <v>9</v>
      </c>
      <c r="G1" s="5"/>
      <c r="H1" s="3"/>
      <c r="I1" s="3"/>
      <c r="J1" s="3"/>
      <c r="K1" s="3"/>
      <c r="L1" s="3"/>
    </row>
    <row r="2" spans="1:13" ht="15.75" thickTop="1" x14ac:dyDescent="0.25">
      <c r="A2" s="30" t="s">
        <v>1</v>
      </c>
      <c r="B2" s="29">
        <f>'Overall Results'!P2</f>
        <v>1.06</v>
      </c>
      <c r="C2" s="25">
        <v>0.62291666666666701</v>
      </c>
      <c r="D2" s="7">
        <f t="shared" ref="D2:D10" si="0">C2-B$1</f>
        <v>5.3472222222223031E-2</v>
      </c>
      <c r="E2" s="7">
        <f t="shared" ref="E2:E10" si="1">D2*B2</f>
        <v>5.6680555555556414E-2</v>
      </c>
      <c r="F2" s="8">
        <f>RANK(E2,E$2:E$10,1)</f>
        <v>1</v>
      </c>
      <c r="G2" s="5"/>
      <c r="M2"/>
    </row>
    <row r="3" spans="1:13" x14ac:dyDescent="0.25">
      <c r="A3" s="18" t="s">
        <v>44</v>
      </c>
      <c r="B3" s="26">
        <f>'Overall Results'!P3</f>
        <v>1.1100000000000001</v>
      </c>
      <c r="C3" s="25">
        <v>0.75</v>
      </c>
      <c r="D3" s="7">
        <f t="shared" si="0"/>
        <v>0.18055555555555602</v>
      </c>
      <c r="E3" s="7">
        <f t="shared" si="1"/>
        <v>0.20041666666666721</v>
      </c>
      <c r="F3" s="8">
        <f t="shared" ref="F3:F10" si="2">RANK(E3,E$2:E$10,1)</f>
        <v>5</v>
      </c>
      <c r="G3" s="5"/>
      <c r="M3"/>
    </row>
    <row r="4" spans="1:13" x14ac:dyDescent="0.25">
      <c r="A4" s="28" t="s">
        <v>3</v>
      </c>
      <c r="B4" s="26">
        <f>'Overall Results'!P4</f>
        <v>1.02</v>
      </c>
      <c r="C4" s="25">
        <v>0.66111111111111098</v>
      </c>
      <c r="D4" s="7">
        <f t="shared" si="0"/>
        <v>9.1666666666667007E-2</v>
      </c>
      <c r="E4" s="7">
        <f t="shared" si="1"/>
        <v>9.3500000000000347E-2</v>
      </c>
      <c r="F4" s="8">
        <f t="shared" si="2"/>
        <v>3</v>
      </c>
      <c r="G4" s="5"/>
      <c r="M4"/>
    </row>
    <row r="5" spans="1:13" x14ac:dyDescent="0.25">
      <c r="A5" s="28" t="s">
        <v>4</v>
      </c>
      <c r="B5" s="26">
        <f>'Overall Results'!P5</f>
        <v>1.05</v>
      </c>
      <c r="C5" s="25">
        <v>0.75</v>
      </c>
      <c r="D5" s="7">
        <f t="shared" si="0"/>
        <v>0.18055555555555602</v>
      </c>
      <c r="E5" s="7">
        <f t="shared" si="1"/>
        <v>0.18958333333333383</v>
      </c>
      <c r="F5" s="8">
        <f t="shared" si="2"/>
        <v>4</v>
      </c>
      <c r="G5" s="5"/>
      <c r="M5"/>
    </row>
    <row r="6" spans="1:13" x14ac:dyDescent="0.25">
      <c r="A6" s="28" t="s">
        <v>39</v>
      </c>
      <c r="B6" s="26">
        <f>'Overall Results'!P6</f>
        <v>1.05</v>
      </c>
      <c r="C6" s="25">
        <v>0.83333333333333304</v>
      </c>
      <c r="D6" s="7">
        <f t="shared" si="0"/>
        <v>0.26388888888888906</v>
      </c>
      <c r="E6" s="7">
        <f t="shared" si="1"/>
        <v>0.27708333333333351</v>
      </c>
      <c r="F6" s="8">
        <f t="shared" si="2"/>
        <v>6</v>
      </c>
      <c r="G6" s="5"/>
      <c r="M6"/>
    </row>
    <row r="7" spans="1:13" x14ac:dyDescent="0.25">
      <c r="A7" s="27" t="s">
        <v>8</v>
      </c>
      <c r="B7" s="26">
        <f>'Overall Results'!P7</f>
        <v>1.07</v>
      </c>
      <c r="C7" s="25">
        <v>0.83333333333333304</v>
      </c>
      <c r="D7" s="7">
        <f t="shared" si="0"/>
        <v>0.26388888888888906</v>
      </c>
      <c r="E7" s="7">
        <f t="shared" si="1"/>
        <v>0.28236111111111128</v>
      </c>
      <c r="F7" s="8">
        <v>6</v>
      </c>
      <c r="G7" s="5"/>
      <c r="M7"/>
    </row>
    <row r="8" spans="1:13" x14ac:dyDescent="0.25">
      <c r="A8" s="27" t="s">
        <v>5</v>
      </c>
      <c r="B8" s="26">
        <f>'Overall Results'!P8</f>
        <v>1.1100000000000001</v>
      </c>
      <c r="C8" s="25">
        <v>0.83333333333333304</v>
      </c>
      <c r="D8" s="7">
        <f t="shared" si="0"/>
        <v>0.26388888888888906</v>
      </c>
      <c r="E8" s="7">
        <f t="shared" si="1"/>
        <v>0.29291666666666688</v>
      </c>
      <c r="F8" s="8">
        <v>6</v>
      </c>
      <c r="G8" s="5"/>
      <c r="M8"/>
    </row>
    <row r="9" spans="1:13" x14ac:dyDescent="0.25">
      <c r="A9" s="27" t="s">
        <v>6</v>
      </c>
      <c r="B9" s="26">
        <f>'Overall Results'!P9</f>
        <v>1.07</v>
      </c>
      <c r="C9" s="25">
        <v>0.83333333333333304</v>
      </c>
      <c r="D9" s="7">
        <f t="shared" si="0"/>
        <v>0.26388888888888906</v>
      </c>
      <c r="E9" s="7">
        <f t="shared" si="1"/>
        <v>0.28236111111111128</v>
      </c>
      <c r="F9" s="8">
        <v>6</v>
      </c>
      <c r="G9" s="5"/>
      <c r="M9"/>
    </row>
    <row r="10" spans="1:13" ht="15.75" thickBot="1" x14ac:dyDescent="0.3">
      <c r="A10" s="24" t="s">
        <v>7</v>
      </c>
      <c r="B10" s="23">
        <f>'Overall Results'!P10</f>
        <v>1.01</v>
      </c>
      <c r="C10" s="22">
        <v>0.64195601851851802</v>
      </c>
      <c r="D10" s="10">
        <f t="shared" si="0"/>
        <v>7.2511574074074048E-2</v>
      </c>
      <c r="E10" s="10">
        <f t="shared" si="1"/>
        <v>7.3236689814814793E-2</v>
      </c>
      <c r="F10" s="11">
        <f t="shared" si="2"/>
        <v>2</v>
      </c>
      <c r="G10" s="5"/>
      <c r="M10"/>
    </row>
    <row r="11" spans="1:13" ht="15.75" thickTop="1" x14ac:dyDescent="0.25">
      <c r="A11" s="5"/>
      <c r="B11" s="5"/>
      <c r="C11" s="5"/>
      <c r="D11" s="5"/>
      <c r="E11" s="5"/>
      <c r="F11" s="4"/>
      <c r="G11" s="5"/>
      <c r="H11" s="5"/>
    </row>
    <row r="12" spans="1:13" x14ac:dyDescent="0.25">
      <c r="A12" s="5"/>
      <c r="B12" s="5"/>
      <c r="C12" s="5"/>
      <c r="D12" s="5"/>
      <c r="E12" s="5"/>
      <c r="F12" s="4"/>
      <c r="G12" s="5"/>
      <c r="H12" s="5"/>
    </row>
    <row r="13" spans="1:13" x14ac:dyDescent="0.25">
      <c r="A13" s="5"/>
      <c r="B13" s="5"/>
      <c r="C13" s="5"/>
      <c r="D13" s="5"/>
      <c r="E13" s="5"/>
      <c r="F13" s="4"/>
      <c r="G13" s="5"/>
      <c r="H13" s="5"/>
    </row>
    <row r="14" spans="1:13" x14ac:dyDescent="0.25">
      <c r="A14" s="5"/>
      <c r="B14" s="5"/>
      <c r="C14" s="5"/>
      <c r="D14" s="5"/>
      <c r="E14" s="5"/>
      <c r="F14" s="4"/>
      <c r="G14" s="5"/>
      <c r="H14" s="5"/>
    </row>
    <row r="15" spans="1:13" x14ac:dyDescent="0.25">
      <c r="A15" s="5"/>
      <c r="B15" s="5"/>
      <c r="C15" s="5"/>
      <c r="D15" s="5"/>
      <c r="E15" s="5"/>
      <c r="F15" s="4"/>
      <c r="G15" s="5"/>
      <c r="H15" s="5"/>
    </row>
    <row r="16" spans="1:13" x14ac:dyDescent="0.25">
      <c r="A16" s="5"/>
      <c r="B16" s="5"/>
      <c r="C16" s="5"/>
      <c r="D16" s="5"/>
      <c r="E16" s="5"/>
      <c r="F16" s="4"/>
      <c r="G16" s="5"/>
      <c r="H16" s="5"/>
    </row>
    <row r="17" spans="1:12" customFormat="1" x14ac:dyDescent="0.25">
      <c r="A17" s="5"/>
      <c r="B17" s="5"/>
      <c r="C17" s="5"/>
      <c r="D17" s="5"/>
      <c r="E17" s="5"/>
      <c r="F17" s="4"/>
      <c r="G17" s="5"/>
      <c r="H17" s="5"/>
      <c r="I17" s="3"/>
      <c r="J17" s="3"/>
      <c r="K17" s="3"/>
      <c r="L17" s="3"/>
    </row>
    <row r="18" spans="1:12" customFormat="1" x14ac:dyDescent="0.25">
      <c r="A18" s="5"/>
      <c r="B18" s="5"/>
      <c r="C18" s="5"/>
      <c r="D18" s="5"/>
      <c r="E18" s="5"/>
      <c r="F18" s="4"/>
      <c r="G18" s="5"/>
      <c r="H18" s="5"/>
      <c r="I18" s="3"/>
      <c r="J18" s="3"/>
      <c r="K18" s="3"/>
      <c r="L18" s="3"/>
    </row>
    <row r="19" spans="1:12" customFormat="1" x14ac:dyDescent="0.25">
      <c r="A19" s="5"/>
      <c r="B19" s="5"/>
      <c r="C19" s="5"/>
      <c r="D19" s="5"/>
      <c r="E19" s="5"/>
      <c r="F19" s="4"/>
      <c r="G19" s="5"/>
      <c r="H19" s="5"/>
      <c r="I19" s="3"/>
      <c r="J19" s="3"/>
      <c r="K19" s="3"/>
      <c r="L19" s="3"/>
    </row>
    <row r="20" spans="1:12" customFormat="1" x14ac:dyDescent="0.25">
      <c r="A20" s="5"/>
      <c r="B20" s="5"/>
      <c r="C20" s="5"/>
      <c r="D20" s="5"/>
      <c r="E20" s="5"/>
      <c r="F20" s="4"/>
      <c r="G20" s="5"/>
      <c r="H20" s="5"/>
      <c r="I20" s="3"/>
      <c r="J20" s="3"/>
      <c r="K20" s="3"/>
      <c r="L20" s="3"/>
    </row>
    <row r="21" spans="1:12" customFormat="1" x14ac:dyDescent="0.25">
      <c r="A21" s="5"/>
      <c r="B21" s="5"/>
      <c r="C21" s="5"/>
      <c r="D21" s="5"/>
      <c r="E21" s="5"/>
      <c r="F21" s="4"/>
      <c r="G21" s="5"/>
      <c r="H21" s="4"/>
      <c r="I21" s="2"/>
      <c r="J21" s="2"/>
      <c r="K21" s="2"/>
      <c r="L21" s="2"/>
    </row>
  </sheetData>
  <pageMargins left="0.70866141732283472" right="0.70866141732283472" top="0.74803149606299213" bottom="0.74803149606299213" header="0.31496062992125984" footer="0.31496062992125984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="150" workbookViewId="0">
      <selection activeCell="A3" sqref="A3"/>
    </sheetView>
  </sheetViews>
  <sheetFormatPr defaultColWidth="8.85546875" defaultRowHeight="15" x14ac:dyDescent="0.25"/>
  <cols>
    <col min="1" max="1" width="20" style="3" bestFit="1" customWidth="1"/>
    <col min="2" max="4" width="8.28515625" style="3" bestFit="1" customWidth="1"/>
    <col min="5" max="5" width="9.7109375" style="3" bestFit="1" customWidth="1"/>
    <col min="6" max="6" width="5.28515625" style="2" bestFit="1" customWidth="1"/>
    <col min="7" max="7" width="2.140625" style="3" customWidth="1"/>
    <col min="8" max="8" width="6.85546875" style="3" customWidth="1"/>
    <col min="9" max="9" width="4.85546875" style="3" customWidth="1"/>
    <col min="10" max="10" width="3.85546875" style="3" customWidth="1"/>
    <col min="11" max="12" width="4.42578125" style="3" customWidth="1"/>
    <col min="13" max="13" width="5.140625" style="3" customWidth="1"/>
  </cols>
  <sheetData>
    <row r="1" spans="1:13" s="1" customFormat="1" ht="16.5" thickTop="1" thickBot="1" x14ac:dyDescent="0.3">
      <c r="A1" s="34" t="s">
        <v>10</v>
      </c>
      <c r="B1" s="33">
        <v>0.48611111111111099</v>
      </c>
      <c r="C1" s="32" t="s">
        <v>0</v>
      </c>
      <c r="D1" s="31" t="s">
        <v>11</v>
      </c>
      <c r="E1" s="31" t="s">
        <v>12</v>
      </c>
      <c r="F1" s="16" t="s">
        <v>9</v>
      </c>
      <c r="G1" s="5"/>
      <c r="H1" s="3"/>
      <c r="I1" s="3"/>
      <c r="J1" s="3"/>
      <c r="K1" s="3"/>
      <c r="L1" s="3"/>
    </row>
    <row r="2" spans="1:13" ht="15.75" thickTop="1" x14ac:dyDescent="0.25">
      <c r="A2" s="30" t="s">
        <v>1</v>
      </c>
      <c r="B2" s="29">
        <f>'Overall Results'!P2</f>
        <v>1.06</v>
      </c>
      <c r="C2" s="25">
        <v>0.60277777777777797</v>
      </c>
      <c r="D2" s="7">
        <f t="shared" ref="D2:D10" si="0">C2-B$1</f>
        <v>0.11666666666666697</v>
      </c>
      <c r="E2" s="7">
        <f t="shared" ref="E2:E10" si="1">D2*B2</f>
        <v>0.12366666666666699</v>
      </c>
      <c r="F2" s="8">
        <f>RANK(E2,E$2:E$10,1)</f>
        <v>4</v>
      </c>
      <c r="G2" s="5"/>
      <c r="M2"/>
    </row>
    <row r="3" spans="1:13" x14ac:dyDescent="0.25">
      <c r="A3" s="18" t="s">
        <v>44</v>
      </c>
      <c r="B3" s="26">
        <f>'Overall Results'!P3</f>
        <v>1.1100000000000001</v>
      </c>
      <c r="C3" s="25">
        <v>0.60069444444444398</v>
      </c>
      <c r="D3" s="7">
        <f t="shared" si="0"/>
        <v>0.11458333333333298</v>
      </c>
      <c r="E3" s="7">
        <f t="shared" si="1"/>
        <v>0.12718749999999962</v>
      </c>
      <c r="F3" s="8">
        <f t="shared" ref="F3:F10" si="2">RANK(E3,E$2:E$10,1)</f>
        <v>6</v>
      </c>
      <c r="G3" s="5"/>
      <c r="M3"/>
    </row>
    <row r="4" spans="1:13" x14ac:dyDescent="0.25">
      <c r="A4" s="28" t="s">
        <v>3</v>
      </c>
      <c r="B4" s="26">
        <f>'Overall Results'!P4</f>
        <v>1.02</v>
      </c>
      <c r="C4" s="25">
        <v>0.60624999999999996</v>
      </c>
      <c r="D4" s="7">
        <f t="shared" si="0"/>
        <v>0.12013888888888896</v>
      </c>
      <c r="E4" s="7">
        <f t="shared" si="1"/>
        <v>0.12254166666666674</v>
      </c>
      <c r="F4" s="8">
        <f t="shared" si="2"/>
        <v>2</v>
      </c>
      <c r="G4" s="5"/>
      <c r="M4"/>
    </row>
    <row r="5" spans="1:13" x14ac:dyDescent="0.25">
      <c r="A5" s="28" t="s">
        <v>4</v>
      </c>
      <c r="B5" s="26">
        <f>'Overall Results'!P5</f>
        <v>1.05</v>
      </c>
      <c r="C5" s="25">
        <v>0.60416666666666696</v>
      </c>
      <c r="D5" s="7">
        <f t="shared" si="0"/>
        <v>0.11805555555555597</v>
      </c>
      <c r="E5" s="7">
        <f t="shared" si="1"/>
        <v>0.12395833333333377</v>
      </c>
      <c r="F5" s="8">
        <f t="shared" si="2"/>
        <v>5</v>
      </c>
      <c r="G5" s="5"/>
      <c r="M5"/>
    </row>
    <row r="6" spans="1:13" x14ac:dyDescent="0.25">
      <c r="A6" s="28" t="s">
        <v>39</v>
      </c>
      <c r="B6" s="26">
        <f>'Overall Results'!P6</f>
        <v>1.05</v>
      </c>
      <c r="C6" s="25">
        <v>0.61266203703703703</v>
      </c>
      <c r="D6" s="7">
        <f t="shared" si="0"/>
        <v>0.12655092592592604</v>
      </c>
      <c r="E6" s="7">
        <f t="shared" si="1"/>
        <v>0.13287847222222235</v>
      </c>
      <c r="F6" s="8">
        <f t="shared" si="2"/>
        <v>7</v>
      </c>
      <c r="G6" s="5"/>
      <c r="M6"/>
    </row>
    <row r="7" spans="1:13" x14ac:dyDescent="0.25">
      <c r="A7" s="27" t="s">
        <v>8</v>
      </c>
      <c r="B7" s="26">
        <f>'Overall Results'!P7</f>
        <v>1.07</v>
      </c>
      <c r="C7" s="25">
        <v>0.61805555555555602</v>
      </c>
      <c r="D7" s="7">
        <f t="shared" si="0"/>
        <v>0.13194444444444503</v>
      </c>
      <c r="E7" s="7">
        <f t="shared" si="1"/>
        <v>0.1411805555555562</v>
      </c>
      <c r="F7" s="8">
        <f t="shared" si="2"/>
        <v>9</v>
      </c>
      <c r="G7" s="5"/>
      <c r="M7"/>
    </row>
    <row r="8" spans="1:13" x14ac:dyDescent="0.25">
      <c r="A8" s="27" t="s">
        <v>5</v>
      </c>
      <c r="B8" s="26">
        <f>'Overall Results'!P8</f>
        <v>1.1100000000000001</v>
      </c>
      <c r="C8" s="25">
        <v>0.61041666666666705</v>
      </c>
      <c r="D8" s="7">
        <f t="shared" si="0"/>
        <v>0.12430555555555606</v>
      </c>
      <c r="E8" s="7">
        <f t="shared" si="1"/>
        <v>0.13797916666666724</v>
      </c>
      <c r="F8" s="8">
        <f t="shared" si="2"/>
        <v>8</v>
      </c>
      <c r="G8" s="5"/>
      <c r="M8"/>
    </row>
    <row r="9" spans="1:13" x14ac:dyDescent="0.25">
      <c r="A9" s="27" t="s">
        <v>6</v>
      </c>
      <c r="B9" s="26">
        <f>'Overall Results'!P9</f>
        <v>1.07</v>
      </c>
      <c r="C9" s="25">
        <v>0.59861111111111098</v>
      </c>
      <c r="D9" s="7">
        <f t="shared" si="0"/>
        <v>0.11249999999999999</v>
      </c>
      <c r="E9" s="7">
        <f t="shared" si="1"/>
        <v>0.120375</v>
      </c>
      <c r="F9" s="8">
        <f t="shared" si="2"/>
        <v>1</v>
      </c>
      <c r="G9" s="5"/>
      <c r="M9"/>
    </row>
    <row r="10" spans="1:13" ht="15.75" thickBot="1" x14ac:dyDescent="0.3">
      <c r="A10" s="24" t="s">
        <v>7</v>
      </c>
      <c r="B10" s="23">
        <f>'Overall Results'!P10</f>
        <v>1.01</v>
      </c>
      <c r="C10" s="22">
        <v>0.60850694444444398</v>
      </c>
      <c r="D10" s="10">
        <f t="shared" si="0"/>
        <v>0.12239583333333298</v>
      </c>
      <c r="E10" s="10">
        <f t="shared" si="1"/>
        <v>0.12361979166666631</v>
      </c>
      <c r="F10" s="11">
        <f t="shared" si="2"/>
        <v>3</v>
      </c>
      <c r="G10" s="5"/>
      <c r="M10"/>
    </row>
    <row r="11" spans="1:13" ht="15.75" thickTop="1" x14ac:dyDescent="0.25">
      <c r="A11" s="5"/>
      <c r="B11" s="5"/>
      <c r="C11" s="5"/>
      <c r="D11" s="5"/>
      <c r="E11" s="5"/>
      <c r="F11" s="4"/>
      <c r="G11" s="5"/>
      <c r="H11" s="5"/>
    </row>
    <row r="12" spans="1:13" x14ac:dyDescent="0.25">
      <c r="A12" s="5"/>
      <c r="B12" s="5"/>
      <c r="C12" s="5"/>
      <c r="D12" s="5"/>
      <c r="E12" s="5"/>
      <c r="F12" s="4"/>
      <c r="G12" s="5"/>
      <c r="H12" s="5"/>
    </row>
    <row r="13" spans="1:13" x14ac:dyDescent="0.25">
      <c r="A13" s="5"/>
      <c r="B13" s="5"/>
      <c r="C13" s="5"/>
      <c r="D13" s="5"/>
      <c r="E13" s="5"/>
      <c r="F13" s="4"/>
      <c r="G13" s="5"/>
      <c r="H13" s="5"/>
    </row>
    <row r="14" spans="1:13" x14ac:dyDescent="0.25">
      <c r="A14" s="5"/>
      <c r="B14" s="5"/>
      <c r="C14" s="5"/>
      <c r="D14" s="5"/>
      <c r="E14" s="5"/>
      <c r="F14" s="4"/>
      <c r="G14" s="5"/>
      <c r="H14" s="5"/>
    </row>
    <row r="15" spans="1:13" x14ac:dyDescent="0.25">
      <c r="A15" s="5"/>
      <c r="B15" s="5"/>
      <c r="C15" s="5"/>
      <c r="D15" s="5"/>
      <c r="E15" s="5"/>
      <c r="F15" s="4"/>
      <c r="G15" s="5"/>
      <c r="H15" s="5"/>
    </row>
    <row r="16" spans="1:13" x14ac:dyDescent="0.25">
      <c r="A16" s="5"/>
      <c r="B16" s="5"/>
      <c r="C16" s="5"/>
      <c r="D16" s="5"/>
      <c r="E16" s="5"/>
      <c r="F16" s="4"/>
      <c r="G16" s="5"/>
      <c r="H16" s="5"/>
    </row>
    <row r="17" spans="1:12" customFormat="1" x14ac:dyDescent="0.25">
      <c r="A17" s="5"/>
      <c r="B17" s="5"/>
      <c r="C17" s="5"/>
      <c r="D17" s="5"/>
      <c r="E17" s="5"/>
      <c r="F17" s="4"/>
      <c r="G17" s="5"/>
      <c r="H17" s="5"/>
      <c r="I17" s="3"/>
      <c r="J17" s="3"/>
      <c r="K17" s="3"/>
      <c r="L17" s="3"/>
    </row>
    <row r="18" spans="1:12" customFormat="1" x14ac:dyDescent="0.25">
      <c r="A18" s="5"/>
      <c r="B18" s="5"/>
      <c r="C18" s="5"/>
      <c r="D18" s="5"/>
      <c r="E18" s="5"/>
      <c r="F18" s="4"/>
      <c r="G18" s="5"/>
      <c r="H18" s="5"/>
      <c r="I18" s="3"/>
      <c r="J18" s="3"/>
      <c r="K18" s="3"/>
      <c r="L18" s="3"/>
    </row>
    <row r="19" spans="1:12" customFormat="1" x14ac:dyDescent="0.25">
      <c r="A19" s="5"/>
      <c r="B19" s="5"/>
      <c r="C19" s="5"/>
      <c r="D19" s="5"/>
      <c r="E19" s="5"/>
      <c r="F19" s="4"/>
      <c r="G19" s="5"/>
      <c r="H19" s="5"/>
      <c r="I19" s="3"/>
      <c r="J19" s="3"/>
      <c r="K19" s="3"/>
      <c r="L19" s="3"/>
    </row>
    <row r="20" spans="1:12" customFormat="1" x14ac:dyDescent="0.25">
      <c r="A20" s="5"/>
      <c r="B20" s="5"/>
      <c r="C20" s="5"/>
      <c r="D20" s="5"/>
      <c r="E20" s="5"/>
      <c r="F20" s="4"/>
      <c r="G20" s="5"/>
      <c r="H20" s="5"/>
      <c r="I20" s="3"/>
      <c r="J20" s="3"/>
      <c r="K20" s="3"/>
      <c r="L20" s="3"/>
    </row>
    <row r="21" spans="1:12" customFormat="1" x14ac:dyDescent="0.25">
      <c r="A21" s="5"/>
      <c r="B21" s="5"/>
      <c r="C21" s="5"/>
      <c r="D21" s="5"/>
      <c r="E21" s="5"/>
      <c r="F21" s="4"/>
      <c r="G21" s="5"/>
      <c r="H21" s="4"/>
      <c r="I21" s="2"/>
      <c r="J21" s="2"/>
      <c r="K21" s="2"/>
      <c r="L21" s="2"/>
    </row>
  </sheetData>
  <pageMargins left="0.70866141732283472" right="0.70866141732283472" top="0.74803149606299213" bottom="0.74803149606299213" header="0.31496062992125984" footer="0.31496062992125984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="150" workbookViewId="0">
      <selection activeCell="A3" sqref="A3"/>
    </sheetView>
  </sheetViews>
  <sheetFormatPr defaultColWidth="8.85546875" defaultRowHeight="15" x14ac:dyDescent="0.25"/>
  <cols>
    <col min="1" max="1" width="20" style="3" bestFit="1" customWidth="1"/>
    <col min="2" max="4" width="8.28515625" style="3" bestFit="1" customWidth="1"/>
    <col min="5" max="5" width="9.7109375" style="3" bestFit="1" customWidth="1"/>
    <col min="6" max="6" width="5.28515625" style="2" bestFit="1" customWidth="1"/>
    <col min="7" max="7" width="2.140625" style="3" customWidth="1"/>
    <col min="8" max="8" width="6.85546875" style="3" customWidth="1"/>
    <col min="9" max="9" width="4.85546875" style="3" customWidth="1"/>
    <col min="10" max="10" width="3.85546875" style="3" customWidth="1"/>
    <col min="11" max="12" width="4.42578125" style="3" customWidth="1"/>
    <col min="13" max="13" width="5.140625" style="3" customWidth="1"/>
  </cols>
  <sheetData>
    <row r="1" spans="1:13" s="1" customFormat="1" ht="16.5" thickTop="1" thickBot="1" x14ac:dyDescent="0.3">
      <c r="A1" s="34" t="s">
        <v>10</v>
      </c>
      <c r="B1" s="33">
        <v>0.46875</v>
      </c>
      <c r="C1" s="32" t="s">
        <v>0</v>
      </c>
      <c r="D1" s="31" t="s">
        <v>11</v>
      </c>
      <c r="E1" s="31" t="s">
        <v>12</v>
      </c>
      <c r="F1" s="16" t="s">
        <v>9</v>
      </c>
      <c r="G1" s="5"/>
      <c r="H1" s="3"/>
      <c r="I1" s="3"/>
      <c r="J1" s="3"/>
      <c r="K1" s="3"/>
      <c r="L1" s="3"/>
    </row>
    <row r="2" spans="1:13" ht="15.75" thickTop="1" x14ac:dyDescent="0.25">
      <c r="A2" s="30" t="s">
        <v>1</v>
      </c>
      <c r="B2" s="29">
        <f>'Overall Results'!P2</f>
        <v>1.06</v>
      </c>
      <c r="C2" s="25">
        <v>0.61875000000000002</v>
      </c>
      <c r="D2" s="7">
        <f t="shared" ref="D2:D10" si="0">C2-B$1</f>
        <v>0.15000000000000002</v>
      </c>
      <c r="E2" s="7">
        <f t="shared" ref="E2:E10" si="1">D2*B2</f>
        <v>0.15900000000000003</v>
      </c>
      <c r="F2" s="8">
        <f>RANK(E2,E$2:E$10,1)</f>
        <v>1</v>
      </c>
      <c r="G2" s="5"/>
      <c r="M2"/>
    </row>
    <row r="3" spans="1:13" x14ac:dyDescent="0.25">
      <c r="A3" s="18" t="s">
        <v>44</v>
      </c>
      <c r="B3" s="26">
        <f>'Overall Results'!P3</f>
        <v>1.1100000000000001</v>
      </c>
      <c r="C3" s="25">
        <v>0.62638888888888899</v>
      </c>
      <c r="D3" s="7">
        <f t="shared" si="0"/>
        <v>0.15763888888888899</v>
      </c>
      <c r="E3" s="7">
        <f t="shared" si="1"/>
        <v>0.1749791666666668</v>
      </c>
      <c r="F3" s="8">
        <f t="shared" ref="F3:F10" si="2">RANK(E3,E$2:E$10,1)</f>
        <v>8</v>
      </c>
      <c r="G3" s="5"/>
      <c r="M3"/>
    </row>
    <row r="4" spans="1:13" x14ac:dyDescent="0.25">
      <c r="A4" s="28" t="s">
        <v>3</v>
      </c>
      <c r="B4" s="26">
        <f>'Overall Results'!P4</f>
        <v>1.02</v>
      </c>
      <c r="C4" s="25">
        <v>0.62708333333333299</v>
      </c>
      <c r="D4" s="7">
        <f t="shared" si="0"/>
        <v>0.15833333333333299</v>
      </c>
      <c r="E4" s="7">
        <f t="shared" si="1"/>
        <v>0.16149999999999964</v>
      </c>
      <c r="F4" s="8">
        <f t="shared" si="2"/>
        <v>3</v>
      </c>
      <c r="G4" s="5"/>
      <c r="M4"/>
    </row>
    <row r="5" spans="1:13" x14ac:dyDescent="0.25">
      <c r="A5" s="28" t="s">
        <v>4</v>
      </c>
      <c r="B5" s="26">
        <f>'Overall Results'!P5</f>
        <v>1.05</v>
      </c>
      <c r="C5" s="25">
        <v>0.63194444444444398</v>
      </c>
      <c r="D5" s="7">
        <f t="shared" si="0"/>
        <v>0.16319444444444398</v>
      </c>
      <c r="E5" s="7">
        <f t="shared" si="1"/>
        <v>0.17135416666666617</v>
      </c>
      <c r="F5" s="8">
        <f t="shared" si="2"/>
        <v>5</v>
      </c>
      <c r="G5" s="5"/>
      <c r="M5"/>
    </row>
    <row r="6" spans="1:13" x14ac:dyDescent="0.25">
      <c r="A6" s="28" t="s">
        <v>39</v>
      </c>
      <c r="B6" s="26">
        <f>'Overall Results'!P6</f>
        <v>1.05</v>
      </c>
      <c r="C6" s="25">
        <v>0.63333333333333297</v>
      </c>
      <c r="D6" s="7">
        <f t="shared" si="0"/>
        <v>0.16458333333333297</v>
      </c>
      <c r="E6" s="7">
        <f t="shared" si="1"/>
        <v>0.17281249999999962</v>
      </c>
      <c r="F6" s="8">
        <f t="shared" si="2"/>
        <v>7</v>
      </c>
      <c r="G6" s="5"/>
      <c r="M6"/>
    </row>
    <row r="7" spans="1:13" x14ac:dyDescent="0.25">
      <c r="A7" s="27" t="s">
        <v>8</v>
      </c>
      <c r="B7" s="26">
        <f>'Overall Results'!P7</f>
        <v>1.07</v>
      </c>
      <c r="C7" s="25">
        <v>0.63263888888888897</v>
      </c>
      <c r="D7" s="7">
        <f t="shared" si="0"/>
        <v>0.16388888888888897</v>
      </c>
      <c r="E7" s="7">
        <f t="shared" si="1"/>
        <v>0.17536111111111122</v>
      </c>
      <c r="F7" s="8">
        <f t="shared" si="2"/>
        <v>9</v>
      </c>
      <c r="G7" s="5"/>
      <c r="M7"/>
    </row>
    <row r="8" spans="1:13" x14ac:dyDescent="0.25">
      <c r="A8" s="27" t="s">
        <v>5</v>
      </c>
      <c r="B8" s="26">
        <f>'Overall Results'!P8</f>
        <v>1.1100000000000001</v>
      </c>
      <c r="C8" s="25">
        <v>0.62361111111111101</v>
      </c>
      <c r="D8" s="7">
        <f t="shared" si="0"/>
        <v>0.15486111111111101</v>
      </c>
      <c r="E8" s="7">
        <f t="shared" si="1"/>
        <v>0.17189583333333322</v>
      </c>
      <c r="F8" s="8">
        <f t="shared" si="2"/>
        <v>6</v>
      </c>
      <c r="G8" s="5"/>
      <c r="M8"/>
    </row>
    <row r="9" spans="1:13" x14ac:dyDescent="0.25">
      <c r="A9" s="27" t="s">
        <v>6</v>
      </c>
      <c r="B9" s="26">
        <f>'Overall Results'!P9</f>
        <v>1.07</v>
      </c>
      <c r="C9" s="25">
        <v>0.624305555555556</v>
      </c>
      <c r="D9" s="7">
        <f t="shared" si="0"/>
        <v>0.155555555555556</v>
      </c>
      <c r="E9" s="7">
        <f t="shared" si="1"/>
        <v>0.16644444444444492</v>
      </c>
      <c r="F9" s="8">
        <f t="shared" si="2"/>
        <v>4</v>
      </c>
      <c r="G9" s="5"/>
      <c r="M9"/>
    </row>
    <row r="10" spans="1:13" ht="15.75" thickBot="1" x14ac:dyDescent="0.3">
      <c r="A10" s="24" t="s">
        <v>7</v>
      </c>
      <c r="B10" s="23">
        <f>'Overall Results'!P10</f>
        <v>1.01</v>
      </c>
      <c r="C10" s="22">
        <v>0.62777777777777799</v>
      </c>
      <c r="D10" s="10">
        <f t="shared" si="0"/>
        <v>0.15902777777777799</v>
      </c>
      <c r="E10" s="10">
        <f t="shared" si="1"/>
        <v>0.16061805555555578</v>
      </c>
      <c r="F10" s="11">
        <f t="shared" si="2"/>
        <v>2</v>
      </c>
      <c r="G10" s="5"/>
      <c r="M10"/>
    </row>
    <row r="11" spans="1:13" ht="15.75" thickTop="1" x14ac:dyDescent="0.25">
      <c r="A11" s="5"/>
      <c r="B11" s="5"/>
      <c r="C11" s="5"/>
      <c r="D11" s="5"/>
      <c r="E11" s="5"/>
      <c r="F11" s="4"/>
      <c r="G11" s="5"/>
      <c r="H11" s="5"/>
    </row>
    <row r="12" spans="1:13" x14ac:dyDescent="0.25">
      <c r="A12" s="5"/>
      <c r="B12" s="5"/>
      <c r="C12" s="5"/>
      <c r="D12" s="5"/>
      <c r="E12" s="5"/>
      <c r="F12" s="4"/>
      <c r="G12" s="5"/>
      <c r="H12" s="5"/>
    </row>
    <row r="13" spans="1:13" x14ac:dyDescent="0.25">
      <c r="A13" s="5"/>
      <c r="B13" s="5"/>
      <c r="C13" s="5"/>
      <c r="D13" s="5"/>
      <c r="E13" s="5"/>
      <c r="F13" s="4"/>
      <c r="G13" s="5"/>
      <c r="H13" s="5"/>
    </row>
    <row r="14" spans="1:13" x14ac:dyDescent="0.25">
      <c r="A14" s="5"/>
      <c r="B14" s="5"/>
      <c r="C14" s="5"/>
      <c r="D14" s="5"/>
      <c r="E14" s="5"/>
      <c r="F14" s="4"/>
      <c r="G14" s="5"/>
      <c r="H14" s="5"/>
    </row>
    <row r="15" spans="1:13" x14ac:dyDescent="0.25">
      <c r="A15" s="5"/>
      <c r="B15" s="5"/>
      <c r="C15" s="5"/>
      <c r="D15" s="5"/>
      <c r="E15" s="5"/>
      <c r="F15" s="4"/>
      <c r="G15" s="5"/>
      <c r="H15" s="5"/>
    </row>
    <row r="16" spans="1:13" x14ac:dyDescent="0.25">
      <c r="A16" s="5"/>
      <c r="B16" s="5"/>
      <c r="C16" s="5"/>
      <c r="D16" s="5"/>
      <c r="E16" s="5"/>
      <c r="F16" s="4"/>
      <c r="G16" s="5"/>
      <c r="H16" s="5"/>
    </row>
    <row r="17" spans="1:12" customFormat="1" x14ac:dyDescent="0.25">
      <c r="A17" s="5"/>
      <c r="B17" s="5"/>
      <c r="C17" s="5"/>
      <c r="D17" s="5"/>
      <c r="E17" s="5"/>
      <c r="F17" s="4"/>
      <c r="G17" s="5"/>
      <c r="H17" s="5"/>
      <c r="I17" s="3"/>
      <c r="J17" s="3"/>
      <c r="K17" s="3"/>
      <c r="L17" s="3"/>
    </row>
    <row r="18" spans="1:12" customFormat="1" x14ac:dyDescent="0.25">
      <c r="A18" s="5"/>
      <c r="B18" s="5"/>
      <c r="C18" s="5"/>
      <c r="D18" s="5"/>
      <c r="E18" s="5"/>
      <c r="F18" s="4"/>
      <c r="G18" s="5"/>
      <c r="H18" s="5"/>
      <c r="I18" s="3"/>
      <c r="J18" s="3"/>
      <c r="K18" s="3"/>
      <c r="L18" s="3"/>
    </row>
    <row r="19" spans="1:12" customFormat="1" x14ac:dyDescent="0.25">
      <c r="A19" s="5"/>
      <c r="B19" s="5"/>
      <c r="C19" s="5"/>
      <c r="D19" s="5"/>
      <c r="E19" s="5"/>
      <c r="F19" s="4"/>
      <c r="G19" s="5"/>
      <c r="H19" s="5"/>
      <c r="I19" s="3"/>
      <c r="J19" s="3"/>
      <c r="K19" s="3"/>
      <c r="L19" s="3"/>
    </row>
    <row r="20" spans="1:12" customFormat="1" x14ac:dyDescent="0.25">
      <c r="A20" s="5"/>
      <c r="B20" s="5"/>
      <c r="C20" s="5"/>
      <c r="D20" s="5"/>
      <c r="E20" s="5"/>
      <c r="F20" s="4"/>
      <c r="G20" s="5"/>
      <c r="H20" s="5"/>
      <c r="I20" s="3"/>
      <c r="J20" s="3"/>
      <c r="K20" s="3"/>
      <c r="L20" s="3"/>
    </row>
    <row r="21" spans="1:12" customFormat="1" x14ac:dyDescent="0.25">
      <c r="A21" s="5"/>
      <c r="B21" s="5"/>
      <c r="C21" s="5"/>
      <c r="D21" s="5"/>
      <c r="E21" s="5"/>
      <c r="F21" s="4"/>
      <c r="G21" s="5"/>
      <c r="H21" s="4"/>
      <c r="I21" s="2"/>
      <c r="J21" s="2"/>
      <c r="K21" s="2"/>
      <c r="L21" s="2"/>
    </row>
  </sheetData>
  <pageMargins left="0.70866141732283472" right="0.70866141732283472" top="0.74803149606299213" bottom="0.74803149606299213" header="0.31496062992125984" footer="0.31496062992125984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="150" workbookViewId="0">
      <selection activeCell="A3" sqref="A3"/>
    </sheetView>
  </sheetViews>
  <sheetFormatPr defaultColWidth="8.85546875" defaultRowHeight="15" x14ac:dyDescent="0.25"/>
  <cols>
    <col min="1" max="1" width="20" style="3" bestFit="1" customWidth="1"/>
    <col min="2" max="4" width="8.28515625" style="3" bestFit="1" customWidth="1"/>
    <col min="5" max="5" width="9.7109375" style="3" bestFit="1" customWidth="1"/>
    <col min="6" max="6" width="5.28515625" style="2" bestFit="1" customWidth="1"/>
    <col min="7" max="7" width="2.140625" style="3" customWidth="1"/>
    <col min="8" max="8" width="6.85546875" style="3" customWidth="1"/>
    <col min="9" max="9" width="4.85546875" style="3" customWidth="1"/>
    <col min="10" max="10" width="3.85546875" style="3" customWidth="1"/>
    <col min="11" max="12" width="4.42578125" style="3" customWidth="1"/>
    <col min="13" max="13" width="5.140625" style="3" customWidth="1"/>
  </cols>
  <sheetData>
    <row r="1" spans="1:13" s="1" customFormat="1" x14ac:dyDescent="0.25">
      <c r="A1" s="12" t="s">
        <v>10</v>
      </c>
      <c r="B1" s="13">
        <v>0.48263888888888901</v>
      </c>
      <c r="C1" s="14" t="s">
        <v>0</v>
      </c>
      <c r="D1" s="15" t="s">
        <v>11</v>
      </c>
      <c r="E1" s="15" t="s">
        <v>12</v>
      </c>
      <c r="F1" s="16" t="s">
        <v>9</v>
      </c>
      <c r="G1" s="5"/>
      <c r="H1" s="3"/>
      <c r="I1" s="3"/>
      <c r="J1" s="3"/>
      <c r="K1" s="3"/>
      <c r="L1" s="3"/>
    </row>
    <row r="2" spans="1:13" x14ac:dyDescent="0.25">
      <c r="A2" s="17" t="s">
        <v>1</v>
      </c>
      <c r="B2" s="29">
        <f>'Overall Results'!P2</f>
        <v>1.06</v>
      </c>
      <c r="C2" s="6">
        <v>0.59995370370370404</v>
      </c>
      <c r="D2" s="7">
        <f t="shared" ref="D2:D10" si="0">C2-B$1</f>
        <v>0.11731481481481504</v>
      </c>
      <c r="E2" s="7">
        <f>D2*B2</f>
        <v>0.12435370370370395</v>
      </c>
      <c r="F2" s="8">
        <f>RANK(E2,E$2:E$10,1)</f>
        <v>1</v>
      </c>
      <c r="G2" s="5"/>
      <c r="M2"/>
    </row>
    <row r="3" spans="1:13" x14ac:dyDescent="0.25">
      <c r="A3" s="18" t="s">
        <v>44</v>
      </c>
      <c r="B3" s="26">
        <f>'Overall Results'!P3</f>
        <v>1.1100000000000001</v>
      </c>
      <c r="C3" s="6">
        <v>0.60600694444444403</v>
      </c>
      <c r="D3" s="7">
        <f t="shared" si="0"/>
        <v>0.12336805555555502</v>
      </c>
      <c r="E3" s="7">
        <f>D3*B3</f>
        <v>0.13693854166666608</v>
      </c>
      <c r="F3" s="8">
        <f t="shared" ref="F3:F10" si="1">RANK(E3,E$2:E$10,1)</f>
        <v>4</v>
      </c>
      <c r="G3" s="5"/>
      <c r="M3"/>
    </row>
    <row r="4" spans="1:13" x14ac:dyDescent="0.25">
      <c r="A4" s="19" t="s">
        <v>3</v>
      </c>
      <c r="B4" s="26">
        <f>'Overall Results'!P4</f>
        <v>1.02</v>
      </c>
      <c r="C4" s="6">
        <v>0.61412037037037004</v>
      </c>
      <c r="D4" s="7">
        <f t="shared" si="0"/>
        <v>0.13148148148148103</v>
      </c>
      <c r="E4" s="7">
        <f>D4*B4</f>
        <v>0.13411111111111065</v>
      </c>
      <c r="F4" s="8">
        <f t="shared" si="1"/>
        <v>3</v>
      </c>
      <c r="G4" s="5"/>
      <c r="M4"/>
    </row>
    <row r="5" spans="1:13" x14ac:dyDescent="0.25">
      <c r="A5" s="19" t="s">
        <v>4</v>
      </c>
      <c r="B5" s="26">
        <f>'Overall Results'!P5</f>
        <v>1.05</v>
      </c>
      <c r="C5" s="6">
        <v>0.61833333333333296</v>
      </c>
      <c r="D5" s="7">
        <f t="shared" si="0"/>
        <v>0.13569444444444395</v>
      </c>
      <c r="E5" s="7">
        <f>D5*B5</f>
        <v>0.14247916666666616</v>
      </c>
      <c r="F5" s="8">
        <f t="shared" si="1"/>
        <v>6</v>
      </c>
      <c r="G5" s="5"/>
      <c r="M5"/>
    </row>
    <row r="6" spans="1:13" x14ac:dyDescent="0.25">
      <c r="A6" s="19" t="s">
        <v>39</v>
      </c>
      <c r="B6" s="26">
        <f>'Overall Results'!P6</f>
        <v>1.05</v>
      </c>
      <c r="C6" s="6">
        <v>0.62429398148148196</v>
      </c>
      <c r="D6" s="7">
        <f t="shared" si="0"/>
        <v>0.14165509259259296</v>
      </c>
      <c r="E6" s="7">
        <f t="shared" ref="E6:E10" si="2">D6*B6</f>
        <v>0.14873784722222261</v>
      </c>
      <c r="F6" s="8">
        <f t="shared" si="1"/>
        <v>9</v>
      </c>
      <c r="G6" s="5"/>
      <c r="M6"/>
    </row>
    <row r="7" spans="1:13" x14ac:dyDescent="0.25">
      <c r="A7" s="20" t="s">
        <v>8</v>
      </c>
      <c r="B7" s="26">
        <f>'Overall Results'!P7</f>
        <v>1.07</v>
      </c>
      <c r="C7" s="6">
        <v>0.61796296296296305</v>
      </c>
      <c r="D7" s="7">
        <f t="shared" si="0"/>
        <v>0.13532407407407404</v>
      </c>
      <c r="E7" s="7">
        <f t="shared" si="2"/>
        <v>0.14479675925925922</v>
      </c>
      <c r="F7" s="8">
        <f t="shared" si="1"/>
        <v>7</v>
      </c>
      <c r="G7" s="5"/>
      <c r="M7"/>
    </row>
    <row r="8" spans="1:13" x14ac:dyDescent="0.25">
      <c r="A8" s="20" t="s">
        <v>5</v>
      </c>
      <c r="B8" s="26">
        <f>'Overall Results'!P8</f>
        <v>1.1100000000000001</v>
      </c>
      <c r="C8" s="6">
        <v>0.61467592592592601</v>
      </c>
      <c r="D8" s="7">
        <f t="shared" si="0"/>
        <v>0.13203703703703701</v>
      </c>
      <c r="E8" s="7">
        <f t="shared" si="2"/>
        <v>0.14656111111111109</v>
      </c>
      <c r="F8" s="8">
        <f t="shared" si="1"/>
        <v>8</v>
      </c>
      <c r="G8" s="5"/>
      <c r="M8"/>
    </row>
    <row r="9" spans="1:13" x14ac:dyDescent="0.25">
      <c r="A9" s="20" t="s">
        <v>6</v>
      </c>
      <c r="B9" s="26">
        <f>'Overall Results'!P9</f>
        <v>1.07</v>
      </c>
      <c r="C9" s="6">
        <v>0.60788194444444399</v>
      </c>
      <c r="D9" s="7">
        <f t="shared" si="0"/>
        <v>0.12524305555555498</v>
      </c>
      <c r="E9" s="7">
        <f t="shared" si="2"/>
        <v>0.13401006944444385</v>
      </c>
      <c r="F9" s="8">
        <f t="shared" si="1"/>
        <v>2</v>
      </c>
      <c r="G9" s="5"/>
      <c r="M9"/>
    </row>
    <row r="10" spans="1:13" x14ac:dyDescent="0.25">
      <c r="A10" s="21" t="s">
        <v>7</v>
      </c>
      <c r="B10" s="23">
        <f>'Overall Results'!P10</f>
        <v>1.01</v>
      </c>
      <c r="C10" s="9">
        <v>0.62032407407407397</v>
      </c>
      <c r="D10" s="10">
        <f t="shared" si="0"/>
        <v>0.13768518518518497</v>
      </c>
      <c r="E10" s="10">
        <f t="shared" si="2"/>
        <v>0.13906203703703682</v>
      </c>
      <c r="F10" s="11">
        <f t="shared" si="1"/>
        <v>5</v>
      </c>
      <c r="G10" s="5"/>
      <c r="M10"/>
    </row>
    <row r="11" spans="1:13" x14ac:dyDescent="0.25">
      <c r="A11" s="5"/>
      <c r="B11" s="5"/>
      <c r="C11" s="5"/>
      <c r="D11" s="5"/>
      <c r="E11" s="5"/>
      <c r="F11" s="4"/>
      <c r="G11" s="5"/>
      <c r="H11" s="5"/>
    </row>
    <row r="12" spans="1:13" x14ac:dyDescent="0.25">
      <c r="A12" s="5"/>
      <c r="B12" s="5"/>
      <c r="C12" s="5"/>
      <c r="D12" s="5"/>
      <c r="E12" s="5"/>
      <c r="F12" s="4"/>
      <c r="G12" s="5"/>
      <c r="H12" s="5"/>
    </row>
    <row r="13" spans="1:13" x14ac:dyDescent="0.25">
      <c r="A13" s="5"/>
      <c r="B13" s="5"/>
      <c r="C13" s="5"/>
      <c r="D13" s="5"/>
      <c r="E13" s="5"/>
      <c r="F13" s="4"/>
      <c r="G13" s="5"/>
      <c r="H13" s="5"/>
    </row>
    <row r="14" spans="1:13" x14ac:dyDescent="0.25">
      <c r="A14" s="5"/>
      <c r="B14" s="5"/>
      <c r="C14" s="5"/>
      <c r="D14" s="5"/>
      <c r="E14" s="5"/>
      <c r="F14" s="4"/>
      <c r="G14" s="5"/>
      <c r="H14" s="5"/>
    </row>
    <row r="15" spans="1:13" x14ac:dyDescent="0.25">
      <c r="A15" s="5"/>
      <c r="B15" s="5"/>
      <c r="C15" s="5"/>
      <c r="D15" s="5"/>
      <c r="E15" s="5"/>
      <c r="F15" s="4"/>
      <c r="G15" s="5"/>
      <c r="H15" s="5"/>
    </row>
    <row r="16" spans="1:13" x14ac:dyDescent="0.25">
      <c r="A16" s="5"/>
      <c r="B16" s="5"/>
      <c r="C16" s="5"/>
      <c r="D16" s="5"/>
      <c r="E16" s="5"/>
      <c r="F16" s="4"/>
      <c r="G16" s="5"/>
      <c r="H16" s="5"/>
    </row>
    <row r="17" spans="1:12" x14ac:dyDescent="0.25">
      <c r="A17" s="5"/>
      <c r="B17" s="5"/>
      <c r="C17" s="5"/>
      <c r="D17" s="5"/>
      <c r="E17" s="5"/>
      <c r="F17" s="4"/>
      <c r="G17" s="5"/>
      <c r="H17" s="5"/>
    </row>
    <row r="18" spans="1:12" x14ac:dyDescent="0.25">
      <c r="A18" s="5"/>
      <c r="B18" s="5"/>
      <c r="C18" s="5"/>
      <c r="D18" s="5"/>
      <c r="E18" s="5"/>
      <c r="F18" s="4"/>
      <c r="G18" s="5"/>
      <c r="H18" s="5"/>
    </row>
    <row r="19" spans="1:12" x14ac:dyDescent="0.25">
      <c r="A19" s="5"/>
      <c r="B19" s="5"/>
      <c r="C19" s="5"/>
      <c r="D19" s="5"/>
      <c r="E19" s="5"/>
      <c r="F19" s="4"/>
      <c r="G19" s="5"/>
      <c r="H19" s="5"/>
    </row>
    <row r="20" spans="1:12" x14ac:dyDescent="0.25">
      <c r="A20" s="5"/>
      <c r="B20" s="5"/>
      <c r="C20" s="5"/>
      <c r="D20" s="5"/>
      <c r="E20" s="5"/>
      <c r="F20" s="4"/>
      <c r="G20" s="5"/>
      <c r="H20" s="5"/>
    </row>
    <row r="21" spans="1:12" x14ac:dyDescent="0.25">
      <c r="A21" s="5"/>
      <c r="B21" s="5"/>
      <c r="C21" s="5"/>
      <c r="D21" s="5"/>
      <c r="E21" s="5"/>
      <c r="F21" s="4"/>
      <c r="G21" s="5"/>
      <c r="H21" s="4"/>
      <c r="I21" s="2"/>
      <c r="J21" s="2"/>
      <c r="K21" s="2"/>
      <c r="L21" s="2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Overall Results</vt:lpstr>
      <vt:lpstr>Race 3</vt:lpstr>
      <vt:lpstr>Race 4</vt:lpstr>
      <vt:lpstr>Race 5</vt:lpstr>
      <vt:lpstr>Race 6</vt:lpstr>
      <vt:lpstr>'Race 3'!Print_Area</vt:lpstr>
      <vt:lpstr>'Race 4'!Print_Area</vt:lpstr>
      <vt:lpstr>'Race 5'!Print_Area</vt:lpstr>
      <vt:lpstr>'Race 6'!Print_Area</vt:lpstr>
    </vt:vector>
  </TitlesOfParts>
  <Company>Home Laptop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Hall Hall</dc:creator>
  <cp:lastModifiedBy>Sasha King</cp:lastModifiedBy>
  <cp:lastPrinted>2010-11-13T11:17:49Z</cp:lastPrinted>
  <dcterms:created xsi:type="dcterms:W3CDTF">2009-10-08T11:28:47Z</dcterms:created>
  <dcterms:modified xsi:type="dcterms:W3CDTF">2011-10-20T10:50:33Z</dcterms:modified>
</cp:coreProperties>
</file>